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ssie\HSURV\Iz\Child_Care_Data\2018-19\"/>
    </mc:Choice>
  </mc:AlternateContent>
  <xr:revisionPtr revIDLastSave="0" documentId="13_ncr:1_{16D280A9-DFDE-4025-8773-817ACA2A6506}" xr6:coauthVersionLast="43" xr6:coauthVersionMax="43" xr10:uidLastSave="{00000000-0000-0000-0000-000000000000}"/>
  <bookViews>
    <workbookView xWindow="28680" yWindow="-120" windowWidth="19440" windowHeight="15600" xr2:uid="{849312E9-BDC4-4E2C-8116-1F87CC7DA264}"/>
  </bookViews>
  <sheets>
    <sheet name="definition &amp; dose requirements" sheetId="2" r:id="rId1"/>
    <sheet name="Data summary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1" l="1"/>
  <c r="C8" i="1"/>
  <c r="E9" i="1"/>
  <c r="E8" i="1"/>
  <c r="E6" i="1"/>
  <c r="Y5" i="1" l="1"/>
  <c r="X5" i="1"/>
  <c r="W5" i="1"/>
  <c r="V5" i="1"/>
  <c r="Y4" i="1"/>
  <c r="X4" i="1"/>
  <c r="W4" i="1"/>
  <c r="V4" i="1"/>
  <c r="Y3" i="1"/>
  <c r="X3" i="1"/>
  <c r="W3" i="1"/>
  <c r="I5" i="1"/>
  <c r="I4" i="1"/>
  <c r="I3" i="1"/>
  <c r="AF9" i="1" l="1"/>
  <c r="AE9" i="1"/>
  <c r="AD9" i="1"/>
  <c r="AC9" i="1"/>
  <c r="AB9" i="1"/>
  <c r="AA9" i="1"/>
  <c r="Z9" i="1"/>
  <c r="U9" i="1"/>
  <c r="T9" i="1"/>
  <c r="S9" i="1"/>
  <c r="R9" i="1"/>
  <c r="Q9" i="1"/>
  <c r="P9" i="1"/>
  <c r="O9" i="1"/>
  <c r="N9" i="1"/>
  <c r="M9" i="1"/>
  <c r="L9" i="1"/>
  <c r="K9" i="1"/>
  <c r="J9" i="1"/>
  <c r="H9" i="1"/>
  <c r="G9" i="1"/>
  <c r="F9" i="1"/>
  <c r="D9" i="1"/>
  <c r="B9" i="1"/>
  <c r="AF8" i="1"/>
  <c r="AE8" i="1"/>
  <c r="AD8" i="1"/>
  <c r="AC8" i="1"/>
  <c r="AB8" i="1"/>
  <c r="AA8" i="1"/>
  <c r="Z8" i="1"/>
  <c r="U8" i="1"/>
  <c r="T8" i="1"/>
  <c r="S8" i="1"/>
  <c r="R8" i="1"/>
  <c r="Q8" i="1"/>
  <c r="P8" i="1"/>
  <c r="O8" i="1"/>
  <c r="N8" i="1"/>
  <c r="M8" i="1"/>
  <c r="L8" i="1"/>
  <c r="K8" i="1"/>
  <c r="J8" i="1"/>
  <c r="H8" i="1"/>
  <c r="G8" i="1"/>
  <c r="F8" i="1"/>
  <c r="D8" i="1"/>
  <c r="B8" i="1"/>
  <c r="AF6" i="1"/>
  <c r="AE6" i="1"/>
  <c r="AD6" i="1"/>
  <c r="AC6" i="1"/>
  <c r="AB6" i="1"/>
  <c r="AA6" i="1"/>
  <c r="Z6" i="1"/>
  <c r="U6" i="1"/>
  <c r="T6" i="1"/>
  <c r="T7" i="1" s="1"/>
  <c r="S6" i="1"/>
  <c r="R6" i="1"/>
  <c r="Q6" i="1"/>
  <c r="P6" i="1"/>
  <c r="O6" i="1"/>
  <c r="N6" i="1"/>
  <c r="M6" i="1"/>
  <c r="L6" i="1"/>
  <c r="X6" i="1" s="1"/>
  <c r="K6" i="1"/>
  <c r="J6" i="1"/>
  <c r="H6" i="1"/>
  <c r="G6" i="1"/>
  <c r="F6" i="1"/>
  <c r="D6" i="1"/>
  <c r="B6" i="1"/>
  <c r="W9" i="1"/>
  <c r="E5" i="1"/>
  <c r="Y9" i="1"/>
  <c r="I9" i="1"/>
  <c r="E4" i="1"/>
  <c r="Y8" i="1"/>
  <c r="X8" i="1"/>
  <c r="W8" i="1"/>
  <c r="V3" i="1"/>
  <c r="V8" i="1" s="1"/>
  <c r="I8" i="1"/>
  <c r="E3" i="1"/>
  <c r="X9" i="1" l="1"/>
  <c r="W6" i="1"/>
  <c r="V6" i="1"/>
  <c r="R7" i="1"/>
  <c r="V9" i="1"/>
  <c r="J7" i="1"/>
  <c r="L7" i="1"/>
  <c r="Y6" i="1"/>
  <c r="N7" i="1"/>
  <c r="O7" i="1"/>
  <c r="S7" i="1"/>
  <c r="M7" i="1"/>
  <c r="P7" i="1"/>
  <c r="Q7" i="1"/>
  <c r="I6" i="1"/>
  <c r="K7" i="1"/>
  <c r="U7" i="1"/>
  <c r="AD7" i="1" l="1"/>
  <c r="Z7" i="1"/>
  <c r="AC7" i="1"/>
  <c r="AF7" i="1"/>
  <c r="AB7" i="1"/>
  <c r="X7" i="1"/>
  <c r="V7" i="1"/>
  <c r="AE7" i="1"/>
  <c r="Y7" i="1"/>
  <c r="AA7" i="1"/>
  <c r="W7" i="1"/>
</calcChain>
</file>

<file path=xl/sharedStrings.xml><?xml version="1.0" encoding="utf-8"?>
<sst xmlns="http://schemas.openxmlformats.org/spreadsheetml/2006/main" count="43" uniqueCount="43">
  <si>
    <t>programs reporting</t>
  </si>
  <si>
    <t>reporting program type breakdown</t>
  </si>
  <si>
    <t>programs required to report</t>
  </si>
  <si>
    <t xml:space="preserve">survey response </t>
  </si>
  <si>
    <t xml:space="preserve">infants (birth to the 2nd birthday) </t>
  </si>
  <si>
    <t>toddlers (2 yrs to the 3rd birthday)</t>
  </si>
  <si>
    <t>total number enrolled in child care</t>
  </si>
  <si>
    <t>Infants Provisional Admit</t>
  </si>
  <si>
    <t>Infants Religious Exempt</t>
  </si>
  <si>
    <t>Infants Medical Exempt</t>
  </si>
  <si>
    <t>Toddlers Provisional Admit</t>
  </si>
  <si>
    <t>Toddlers Religious Exempt</t>
  </si>
  <si>
    <t>Toddlers Medical Exempt</t>
  </si>
  <si>
    <t>PreK Provisional Admit</t>
  </si>
  <si>
    <t>PreK Religious Exempt</t>
  </si>
  <si>
    <t>PreK Medical Exempt</t>
  </si>
  <si>
    <t>Total children Provisional Admit</t>
  </si>
  <si>
    <t>Total children Religious Exempt</t>
  </si>
  <si>
    <t>Total children Medical Exempt</t>
  </si>
  <si>
    <t>Total children missing Hib</t>
  </si>
  <si>
    <t>Total children missing PCV</t>
  </si>
  <si>
    <t>Total children missing Hep B</t>
  </si>
  <si>
    <t>Total children missing DTaP</t>
  </si>
  <si>
    <t>Total children missing polio</t>
  </si>
  <si>
    <t>Total children missing varicella</t>
  </si>
  <si>
    <t>Total children missing MMR</t>
  </si>
  <si>
    <t>CBCCPP (Center Based Child Care and Preschool Programs including Licensed - Early Childhood)</t>
  </si>
  <si>
    <t>Licensed - family child care homes</t>
  </si>
  <si>
    <t>Registered - family child care homes</t>
  </si>
  <si>
    <t>Total</t>
  </si>
  <si>
    <t>family child care homes</t>
  </si>
  <si>
    <t>PreK: meets require-ments</t>
  </si>
  <si>
    <t>Toddlers: meets require-  ments</t>
  </si>
  <si>
    <t>Infants: meets require-ments</t>
  </si>
  <si>
    <t>Total children:meets require-ments</t>
  </si>
  <si>
    <t>preschoolers  (3 yrs to 5 yrs,  and not enrolled in kindergarten)</t>
  </si>
  <si>
    <t>Vaccine definition and dose requirements:</t>
  </si>
  <si>
    <t>VERMONT DEPARTMENT OF HEALTH</t>
  </si>
  <si>
    <t>IMMUNIZATION PROGRAM</t>
  </si>
  <si>
    <t>http://www.healthvermont.gov/disease-control/immunization/vaccination-coverage</t>
  </si>
  <si>
    <t>2018-19 Vermont Child Care vaccination coverage summary data</t>
  </si>
  <si>
    <r>
      <t xml:space="preserve">2018-19   </t>
    </r>
    <r>
      <rPr>
        <b/>
        <sz val="11"/>
        <color theme="1"/>
        <rFont val="Calibri"/>
        <family val="2"/>
        <scheme val="minor"/>
      </rPr>
      <t>program type</t>
    </r>
  </si>
  <si>
    <t>center-based, publicly post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</si>
</sst>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5">
    <xf numFmtId="0" fontId="0" fillId="0" borderId="0" xfId="0"/>
    <xf numFmtId="0" fontId="3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9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5" fillId="0" borderId="0" xfId="0" applyFont="1"/>
    <xf numFmtId="164" fontId="5" fillId="0" borderId="3" xfId="0" applyNumberFormat="1" applyFont="1" applyBorder="1"/>
    <xf numFmtId="0" fontId="5" fillId="0" borderId="3" xfId="0" applyFont="1" applyBorder="1"/>
    <xf numFmtId="0" fontId="5" fillId="0" borderId="4" xfId="0" applyFont="1" applyBorder="1"/>
    <xf numFmtId="0" fontId="6" fillId="0" borderId="3" xfId="0" applyFont="1" applyBorder="1"/>
    <xf numFmtId="0" fontId="6" fillId="0" borderId="0" xfId="0" applyFont="1"/>
    <xf numFmtId="164" fontId="6" fillId="0" borderId="3" xfId="0" applyNumberFormat="1" applyFont="1" applyBorder="1"/>
    <xf numFmtId="0" fontId="1" fillId="0" borderId="3" xfId="0" applyFont="1" applyBorder="1"/>
    <xf numFmtId="0" fontId="1" fillId="0" borderId="0" xfId="0" applyFont="1"/>
    <xf numFmtId="0" fontId="6" fillId="0" borderId="1" xfId="0" applyFont="1" applyBorder="1"/>
    <xf numFmtId="0" fontId="6" fillId="0" borderId="2" xfId="0" applyFont="1" applyBorder="1"/>
    <xf numFmtId="164" fontId="6" fillId="0" borderId="1" xfId="0" applyNumberFormat="1" applyFont="1" applyBorder="1"/>
    <xf numFmtId="0" fontId="1" fillId="0" borderId="1" xfId="0" applyFont="1" applyBorder="1"/>
    <xf numFmtId="0" fontId="1" fillId="0" borderId="2" xfId="0" applyFont="1" applyBorder="1"/>
    <xf numFmtId="0" fontId="2" fillId="0" borderId="3" xfId="0" applyFont="1" applyBorder="1"/>
    <xf numFmtId="0" fontId="2" fillId="0" borderId="0" xfId="0" applyFont="1"/>
    <xf numFmtId="164" fontId="2" fillId="0" borderId="3" xfId="0" applyNumberFormat="1" applyFont="1" applyBorder="1"/>
    <xf numFmtId="0" fontId="7" fillId="0" borderId="0" xfId="0" applyFont="1"/>
    <xf numFmtId="0" fontId="7" fillId="0" borderId="4" xfId="0" applyFont="1" applyBorder="1"/>
    <xf numFmtId="0" fontId="2" fillId="0" borderId="4" xfId="0" applyFont="1" applyBorder="1"/>
    <xf numFmtId="164" fontId="0" fillId="0" borderId="3" xfId="0" applyNumberFormat="1" applyBorder="1"/>
    <xf numFmtId="164" fontId="0" fillId="0" borderId="0" xfId="0" applyNumberFormat="1"/>
    <xf numFmtId="9" fontId="5" fillId="0" borderId="0" xfId="0" applyNumberFormat="1" applyFont="1"/>
    <xf numFmtId="9" fontId="6" fillId="0" borderId="2" xfId="0" applyNumberFormat="1" applyFont="1" applyBorder="1"/>
    <xf numFmtId="164" fontId="1" fillId="0" borderId="1" xfId="0" applyNumberFormat="1" applyFont="1" applyBorder="1"/>
    <xf numFmtId="0" fontId="4" fillId="0" borderId="3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0" fillId="0" borderId="2" xfId="0" applyBorder="1"/>
    <xf numFmtId="0" fontId="2" fillId="0" borderId="2" xfId="0" applyFont="1" applyBorder="1"/>
    <xf numFmtId="164" fontId="2" fillId="0" borderId="5" xfId="0" applyNumberFormat="1" applyFont="1" applyBorder="1"/>
    <xf numFmtId="164" fontId="2" fillId="0" borderId="2" xfId="0" applyNumberFormat="1" applyFont="1" applyBorder="1"/>
    <xf numFmtId="164" fontId="2" fillId="0" borderId="1" xfId="0" applyNumberFormat="1" applyFont="1" applyBorder="1"/>
    <xf numFmtId="0" fontId="3" fillId="0" borderId="0" xfId="0" applyFont="1"/>
    <xf numFmtId="0" fontId="8" fillId="0" borderId="0" xfId="1"/>
    <xf numFmtId="0" fontId="6" fillId="0" borderId="0" xfId="0" applyFont="1" applyFill="1"/>
    <xf numFmtId="0" fontId="6" fillId="0" borderId="3" xfId="0" applyFont="1" applyFill="1" applyBorder="1"/>
    <xf numFmtId="0" fontId="6" fillId="0" borderId="2" xfId="0" applyFont="1" applyFill="1" applyBorder="1"/>
    <xf numFmtId="0" fontId="6" fillId="0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9</xdr:col>
      <xdr:colOff>351695</xdr:colOff>
      <xdr:row>42</xdr:row>
      <xdr:rowOff>84762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485553C-38B2-48EB-AE37-A80AEA86CF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90525"/>
          <a:ext cx="5838095" cy="77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healthvermont.gov/disease-control/immunization/vaccination-coverag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A3D91-9A71-4B4D-8B44-0F52EC179DFF}">
  <dimension ref="A1:A46"/>
  <sheetViews>
    <sheetView tabSelected="1" workbookViewId="0"/>
  </sheetViews>
  <sheetFormatPr defaultRowHeight="15" x14ac:dyDescent="0.25"/>
  <sheetData>
    <row r="1" spans="1:1" ht="15.75" x14ac:dyDescent="0.25">
      <c r="A1" s="39" t="s">
        <v>36</v>
      </c>
    </row>
    <row r="44" spans="1:1" x14ac:dyDescent="0.25">
      <c r="A44" t="s">
        <v>37</v>
      </c>
    </row>
    <row r="45" spans="1:1" x14ac:dyDescent="0.25">
      <c r="A45" t="s">
        <v>38</v>
      </c>
    </row>
    <row r="46" spans="1:1" x14ac:dyDescent="0.25">
      <c r="A46" s="40" t="s">
        <v>39</v>
      </c>
    </row>
  </sheetData>
  <hyperlinks>
    <hyperlink ref="A46" r:id="rId1" xr:uid="{E6B45F79-E0C5-4DDD-A834-B751FDB63F0F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A42F9-15D8-4AD7-AE14-F22BE4E55575}">
  <sheetPr>
    <pageSetUpPr fitToPage="1"/>
  </sheetPr>
  <dimension ref="A1:AF9"/>
  <sheetViews>
    <sheetView workbookViewId="0"/>
  </sheetViews>
  <sheetFormatPr defaultRowHeight="15" x14ac:dyDescent="0.25"/>
  <cols>
    <col min="1" max="1" width="44.140625" customWidth="1"/>
    <col min="3" max="3" width="10.7109375" customWidth="1"/>
    <col min="8" max="8" width="13.42578125" customWidth="1"/>
    <col min="9" max="9" width="9.85546875" customWidth="1"/>
    <col min="10" max="10" width="8.42578125" customWidth="1"/>
    <col min="11" max="11" width="10.85546875" customWidth="1"/>
    <col min="13" max="13" width="8.42578125" customWidth="1"/>
    <col min="15" max="15" width="11.5703125" customWidth="1"/>
    <col min="17" max="17" width="8.42578125" customWidth="1"/>
    <col min="19" max="19" width="10.85546875" customWidth="1"/>
    <col min="21" max="21" width="7.85546875" customWidth="1"/>
    <col min="22" max="22" width="9.140625" customWidth="1"/>
    <col min="23" max="23" width="10.85546875" customWidth="1"/>
    <col min="26" max="27" width="8.28515625" customWidth="1"/>
    <col min="32" max="32" width="8.28515625" customWidth="1"/>
  </cols>
  <sheetData>
    <row r="1" spans="1:32" x14ac:dyDescent="0.25">
      <c r="A1" s="35" t="s">
        <v>40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</row>
    <row r="2" spans="1:32" s="5" customFormat="1" ht="74.25" customHeight="1" x14ac:dyDescent="0.25">
      <c r="A2" s="1" t="s">
        <v>41</v>
      </c>
      <c r="B2" s="2" t="s">
        <v>0</v>
      </c>
      <c r="C2" s="2" t="s">
        <v>1</v>
      </c>
      <c r="D2" s="2" t="s">
        <v>2</v>
      </c>
      <c r="E2" s="3" t="s">
        <v>3</v>
      </c>
      <c r="F2" s="2" t="s">
        <v>4</v>
      </c>
      <c r="G2" s="2" t="s">
        <v>5</v>
      </c>
      <c r="H2" s="2" t="s">
        <v>35</v>
      </c>
      <c r="I2" s="4" t="s">
        <v>6</v>
      </c>
      <c r="J2" s="2" t="s">
        <v>33</v>
      </c>
      <c r="K2" s="2" t="s">
        <v>7</v>
      </c>
      <c r="L2" s="2" t="s">
        <v>8</v>
      </c>
      <c r="M2" s="4" t="s">
        <v>9</v>
      </c>
      <c r="N2" s="2" t="s">
        <v>32</v>
      </c>
      <c r="O2" s="2" t="s">
        <v>10</v>
      </c>
      <c r="P2" s="2" t="s">
        <v>11</v>
      </c>
      <c r="Q2" s="4" t="s">
        <v>12</v>
      </c>
      <c r="R2" s="2" t="s">
        <v>31</v>
      </c>
      <c r="S2" s="2" t="s">
        <v>13</v>
      </c>
      <c r="T2" s="2" t="s">
        <v>14</v>
      </c>
      <c r="U2" s="4" t="s">
        <v>15</v>
      </c>
      <c r="V2" s="2" t="s">
        <v>34</v>
      </c>
      <c r="W2" s="2" t="s">
        <v>16</v>
      </c>
      <c r="X2" s="2" t="s">
        <v>17</v>
      </c>
      <c r="Y2" s="4" t="s">
        <v>18</v>
      </c>
      <c r="Z2" s="2" t="s">
        <v>19</v>
      </c>
      <c r="AA2" s="2" t="s">
        <v>20</v>
      </c>
      <c r="AB2" s="2" t="s">
        <v>21</v>
      </c>
      <c r="AC2" s="2" t="s">
        <v>22</v>
      </c>
      <c r="AD2" s="2" t="s">
        <v>23</v>
      </c>
      <c r="AE2" s="2" t="s">
        <v>24</v>
      </c>
      <c r="AF2" s="4" t="s">
        <v>25</v>
      </c>
    </row>
    <row r="3" spans="1:32" ht="37.5" customHeight="1" x14ac:dyDescent="0.25">
      <c r="A3" s="31" t="s">
        <v>26</v>
      </c>
      <c r="B3" s="6">
        <v>487</v>
      </c>
      <c r="C3" s="6"/>
      <c r="D3" s="6">
        <v>496</v>
      </c>
      <c r="E3" s="7">
        <f>B3/D3</f>
        <v>0.98185483870967738</v>
      </c>
      <c r="F3" s="6">
        <v>2146</v>
      </c>
      <c r="G3" s="6">
        <v>1785</v>
      </c>
      <c r="H3" s="6">
        <v>10905</v>
      </c>
      <c r="I3" s="8">
        <f>F3+G3+H3</f>
        <v>14836</v>
      </c>
      <c r="J3" s="6">
        <v>1983</v>
      </c>
      <c r="K3" s="6">
        <v>131</v>
      </c>
      <c r="L3" s="6">
        <v>30</v>
      </c>
      <c r="M3" s="8">
        <v>2</v>
      </c>
      <c r="N3" s="6">
        <v>1672</v>
      </c>
      <c r="O3" s="6">
        <v>63</v>
      </c>
      <c r="P3" s="6">
        <v>45</v>
      </c>
      <c r="Q3" s="8">
        <v>5</v>
      </c>
      <c r="R3" s="6">
        <v>10159</v>
      </c>
      <c r="S3" s="6">
        <v>386</v>
      </c>
      <c r="T3" s="6">
        <v>342</v>
      </c>
      <c r="U3" s="8">
        <v>18</v>
      </c>
      <c r="V3" s="6">
        <f t="shared" ref="V3" si="0">J3+N3+R3</f>
        <v>13814</v>
      </c>
      <c r="W3" s="6">
        <f t="shared" ref="W3:Y6" si="1">K3+O3+S3</f>
        <v>580</v>
      </c>
      <c r="X3" s="6">
        <f t="shared" si="1"/>
        <v>417</v>
      </c>
      <c r="Y3" s="9">
        <f t="shared" si="1"/>
        <v>25</v>
      </c>
      <c r="Z3" s="6">
        <v>494</v>
      </c>
      <c r="AA3" s="6">
        <v>505</v>
      </c>
      <c r="AB3" s="6">
        <v>597</v>
      </c>
      <c r="AC3" s="6">
        <v>530</v>
      </c>
      <c r="AD3" s="6">
        <v>516</v>
      </c>
      <c r="AE3" s="6">
        <v>652</v>
      </c>
      <c r="AF3" s="9">
        <v>511</v>
      </c>
    </row>
    <row r="4" spans="1:32" ht="19.5" customHeight="1" x14ac:dyDescent="0.25">
      <c r="A4" s="32" t="s">
        <v>27</v>
      </c>
      <c r="B4" s="11">
        <v>20</v>
      </c>
      <c r="C4" s="11"/>
      <c r="D4" s="11">
        <v>22</v>
      </c>
      <c r="E4" s="12">
        <f>B4/D4</f>
        <v>0.90909090909090906</v>
      </c>
      <c r="F4" s="11">
        <v>59</v>
      </c>
      <c r="G4" s="11">
        <v>48</v>
      </c>
      <c r="H4" s="11">
        <v>137</v>
      </c>
      <c r="I4" s="13">
        <f>F4+G4+H4</f>
        <v>244</v>
      </c>
      <c r="J4" s="11">
        <v>56</v>
      </c>
      <c r="K4" s="11">
        <v>1</v>
      </c>
      <c r="L4" s="11">
        <v>2</v>
      </c>
      <c r="M4" s="10">
        <v>0</v>
      </c>
      <c r="N4" s="41">
        <v>47</v>
      </c>
      <c r="O4" s="41">
        <v>0</v>
      </c>
      <c r="P4" s="41">
        <v>1</v>
      </c>
      <c r="Q4" s="42">
        <v>0</v>
      </c>
      <c r="R4" s="41">
        <v>133</v>
      </c>
      <c r="S4" s="41">
        <v>1</v>
      </c>
      <c r="T4" s="41">
        <v>3</v>
      </c>
      <c r="U4" s="42">
        <v>0</v>
      </c>
      <c r="V4" s="14">
        <f>J4+N4+R4</f>
        <v>236</v>
      </c>
      <c r="W4" s="14">
        <f t="shared" si="1"/>
        <v>2</v>
      </c>
      <c r="X4" s="14">
        <f t="shared" si="1"/>
        <v>6</v>
      </c>
      <c r="Y4" s="13">
        <f t="shared" si="1"/>
        <v>0</v>
      </c>
      <c r="Z4" s="11">
        <v>3</v>
      </c>
      <c r="AA4" s="11">
        <v>5</v>
      </c>
      <c r="AB4" s="11">
        <v>4</v>
      </c>
      <c r="AC4" s="11">
        <v>5</v>
      </c>
      <c r="AD4" s="11">
        <v>2</v>
      </c>
      <c r="AE4" s="11">
        <v>7</v>
      </c>
      <c r="AF4" s="10">
        <v>6</v>
      </c>
    </row>
    <row r="5" spans="1:32" ht="20.25" customHeight="1" x14ac:dyDescent="0.25">
      <c r="A5" s="33" t="s">
        <v>28</v>
      </c>
      <c r="B5" s="16">
        <v>490</v>
      </c>
      <c r="C5" s="16"/>
      <c r="D5" s="16">
        <v>529</v>
      </c>
      <c r="E5" s="17">
        <f>B5/D5</f>
        <v>0.92627599243856329</v>
      </c>
      <c r="F5" s="16">
        <v>730</v>
      </c>
      <c r="G5" s="16">
        <v>764</v>
      </c>
      <c r="H5" s="16">
        <v>1248</v>
      </c>
      <c r="I5" s="18">
        <f>F5+G5+H5</f>
        <v>2742</v>
      </c>
      <c r="J5" s="16">
        <v>699</v>
      </c>
      <c r="K5" s="16">
        <v>23</v>
      </c>
      <c r="L5" s="16">
        <v>5</v>
      </c>
      <c r="M5" s="15">
        <v>3</v>
      </c>
      <c r="N5" s="16">
        <v>748</v>
      </c>
      <c r="O5" s="16">
        <v>7</v>
      </c>
      <c r="P5" s="16">
        <v>6</v>
      </c>
      <c r="Q5" s="15">
        <v>3</v>
      </c>
      <c r="R5" s="16">
        <v>1199</v>
      </c>
      <c r="S5" s="16">
        <v>16</v>
      </c>
      <c r="T5" s="16">
        <v>28</v>
      </c>
      <c r="U5" s="15">
        <v>5</v>
      </c>
      <c r="V5" s="19">
        <f>J5+N5+R5</f>
        <v>2646</v>
      </c>
      <c r="W5" s="19">
        <f t="shared" si="1"/>
        <v>46</v>
      </c>
      <c r="X5" s="19">
        <f t="shared" si="1"/>
        <v>39</v>
      </c>
      <c r="Y5" s="18">
        <f t="shared" si="1"/>
        <v>11</v>
      </c>
      <c r="Z5" s="16">
        <v>54</v>
      </c>
      <c r="AA5" s="16">
        <v>55</v>
      </c>
      <c r="AB5" s="16">
        <v>55</v>
      </c>
      <c r="AC5" s="16">
        <v>60</v>
      </c>
      <c r="AD5" s="16">
        <v>63</v>
      </c>
      <c r="AE5" s="16">
        <v>74</v>
      </c>
      <c r="AF5" s="15">
        <v>61</v>
      </c>
    </row>
    <row r="6" spans="1:32" s="21" customFormat="1" x14ac:dyDescent="0.25">
      <c r="A6" s="20" t="s">
        <v>29</v>
      </c>
      <c r="B6" s="21">
        <f>SUM(B3:B5)</f>
        <v>997</v>
      </c>
      <c r="D6" s="21">
        <f>SUM(D3:D5)</f>
        <v>1047</v>
      </c>
      <c r="E6" s="22">
        <f>B6/D6</f>
        <v>0.95224450811843364</v>
      </c>
      <c r="F6" s="21">
        <f t="shared" ref="F6:U6" si="2">SUM(F3:F5)</f>
        <v>2935</v>
      </c>
      <c r="G6" s="21">
        <f t="shared" si="2"/>
        <v>2597</v>
      </c>
      <c r="H6" s="21">
        <f t="shared" si="2"/>
        <v>12290</v>
      </c>
      <c r="I6" s="20">
        <f t="shared" si="2"/>
        <v>17822</v>
      </c>
      <c r="J6" s="21">
        <f t="shared" si="2"/>
        <v>2738</v>
      </c>
      <c r="K6" s="21">
        <f t="shared" si="2"/>
        <v>155</v>
      </c>
      <c r="L6" s="21">
        <f t="shared" si="2"/>
        <v>37</v>
      </c>
      <c r="M6" s="20">
        <f t="shared" si="2"/>
        <v>5</v>
      </c>
      <c r="N6" s="21">
        <f t="shared" si="2"/>
        <v>2467</v>
      </c>
      <c r="O6" s="21">
        <f t="shared" si="2"/>
        <v>70</v>
      </c>
      <c r="P6" s="21">
        <f t="shared" si="2"/>
        <v>52</v>
      </c>
      <c r="Q6" s="20">
        <f t="shared" si="2"/>
        <v>8</v>
      </c>
      <c r="R6" s="21">
        <f t="shared" si="2"/>
        <v>11491</v>
      </c>
      <c r="S6" s="21">
        <f t="shared" si="2"/>
        <v>403</v>
      </c>
      <c r="T6" s="21">
        <f t="shared" si="2"/>
        <v>373</v>
      </c>
      <c r="U6" s="20">
        <f t="shared" si="2"/>
        <v>23</v>
      </c>
      <c r="V6" s="23">
        <f>J6+N6+R6</f>
        <v>16696</v>
      </c>
      <c r="W6" s="23">
        <f t="shared" si="1"/>
        <v>628</v>
      </c>
      <c r="X6" s="23">
        <f t="shared" si="1"/>
        <v>462</v>
      </c>
      <c r="Y6" s="24">
        <f t="shared" si="1"/>
        <v>36</v>
      </c>
      <c r="Z6" s="21">
        <f t="shared" ref="Z6:AF6" si="3">SUM(Z3:Z5)</f>
        <v>551</v>
      </c>
      <c r="AA6" s="21">
        <f t="shared" si="3"/>
        <v>565</v>
      </c>
      <c r="AB6" s="21">
        <f t="shared" si="3"/>
        <v>656</v>
      </c>
      <c r="AC6" s="21">
        <f t="shared" si="3"/>
        <v>595</v>
      </c>
      <c r="AD6" s="21">
        <f t="shared" si="3"/>
        <v>581</v>
      </c>
      <c r="AE6" s="21">
        <f t="shared" si="3"/>
        <v>733</v>
      </c>
      <c r="AF6" s="25">
        <f t="shared" si="3"/>
        <v>578</v>
      </c>
    </row>
    <row r="7" spans="1:32" s="27" customFormat="1" x14ac:dyDescent="0.25">
      <c r="A7" s="26"/>
      <c r="E7" s="26"/>
      <c r="I7" s="26"/>
      <c r="J7" s="36">
        <f>J6/F6</f>
        <v>0.93287904599659288</v>
      </c>
      <c r="K7" s="37">
        <f>K6/F6</f>
        <v>5.2810902896081771E-2</v>
      </c>
      <c r="L7" s="37">
        <f>L6/F6</f>
        <v>1.2606473594548553E-2</v>
      </c>
      <c r="M7" s="38">
        <f>M6/F6</f>
        <v>1.7035775127768314E-3</v>
      </c>
      <c r="N7" s="37">
        <f>N6/G6</f>
        <v>0.94994224104736236</v>
      </c>
      <c r="O7" s="37">
        <f>O6/G6</f>
        <v>2.6954177897574125E-2</v>
      </c>
      <c r="P7" s="37">
        <f>P6/G6</f>
        <v>2.0023103581055062E-2</v>
      </c>
      <c r="Q7" s="38">
        <f>Q6/G6</f>
        <v>3.0804774740084712E-3</v>
      </c>
      <c r="R7" s="37">
        <f>R6/H6</f>
        <v>0.9349877949552482</v>
      </c>
      <c r="S7" s="37">
        <f>S6/H6</f>
        <v>3.2790886899918631E-2</v>
      </c>
      <c r="T7" s="37">
        <f>T6/H6</f>
        <v>3.0349877949552483E-2</v>
      </c>
      <c r="U7" s="38">
        <f>U6/H6</f>
        <v>1.8714401952807161E-3</v>
      </c>
      <c r="V7" s="37">
        <f>V6/I6</f>
        <v>0.93681966109303105</v>
      </c>
      <c r="W7" s="37">
        <f>W6/I6</f>
        <v>3.5237347099091008E-2</v>
      </c>
      <c r="X7" s="37">
        <f>X6/I6</f>
        <v>2.5923016496465043E-2</v>
      </c>
      <c r="Y7" s="38">
        <f>Y6/I6</f>
        <v>2.0199753114128606E-3</v>
      </c>
      <c r="Z7" s="37">
        <f>Z6/I6</f>
        <v>3.0916844349680169E-2</v>
      </c>
      <c r="AA7" s="37">
        <f>AA6/I6</f>
        <v>3.1702390304118505E-2</v>
      </c>
      <c r="AB7" s="37">
        <f>AB6/I6</f>
        <v>3.680843900796768E-2</v>
      </c>
      <c r="AC7" s="37">
        <f>AC6/I6</f>
        <v>3.3385703063629223E-2</v>
      </c>
      <c r="AD7" s="37">
        <f>AD6/I6</f>
        <v>3.260015710919089E-2</v>
      </c>
      <c r="AE7" s="37">
        <f>AE6/I6</f>
        <v>4.1128941757378523E-2</v>
      </c>
      <c r="AF7" s="38">
        <f>AF6/I6</f>
        <v>3.2431825833239815E-2</v>
      </c>
    </row>
    <row r="8" spans="1:32" ht="15" customHeight="1" x14ac:dyDescent="0.25">
      <c r="A8" s="31" t="s">
        <v>42</v>
      </c>
      <c r="B8" s="6">
        <f>B3</f>
        <v>487</v>
      </c>
      <c r="C8" s="28">
        <f>B8/B6</f>
        <v>0.48846539618856571</v>
      </c>
      <c r="D8" s="6">
        <f>D3</f>
        <v>496</v>
      </c>
      <c r="E8" s="7">
        <f>B8/D8</f>
        <v>0.98185483870967738</v>
      </c>
      <c r="F8" s="6">
        <f t="shared" ref="F8:AF8" si="4">F3</f>
        <v>2146</v>
      </c>
      <c r="G8" s="6">
        <f t="shared" si="4"/>
        <v>1785</v>
      </c>
      <c r="H8" s="6">
        <f t="shared" si="4"/>
        <v>10905</v>
      </c>
      <c r="I8" s="8">
        <f t="shared" si="4"/>
        <v>14836</v>
      </c>
      <c r="J8" s="6">
        <f t="shared" si="4"/>
        <v>1983</v>
      </c>
      <c r="K8" s="6">
        <f t="shared" si="4"/>
        <v>131</v>
      </c>
      <c r="L8" s="6">
        <f t="shared" si="4"/>
        <v>30</v>
      </c>
      <c r="M8" s="9">
        <f t="shared" si="4"/>
        <v>2</v>
      </c>
      <c r="N8" s="6">
        <f t="shared" si="4"/>
        <v>1672</v>
      </c>
      <c r="O8" s="6">
        <f t="shared" si="4"/>
        <v>63</v>
      </c>
      <c r="P8" s="6">
        <f t="shared" si="4"/>
        <v>45</v>
      </c>
      <c r="Q8" s="9">
        <f t="shared" si="4"/>
        <v>5</v>
      </c>
      <c r="R8" s="6">
        <f t="shared" si="4"/>
        <v>10159</v>
      </c>
      <c r="S8" s="6">
        <f t="shared" si="4"/>
        <v>386</v>
      </c>
      <c r="T8" s="6">
        <f t="shared" si="4"/>
        <v>342</v>
      </c>
      <c r="U8" s="9">
        <f t="shared" si="4"/>
        <v>18</v>
      </c>
      <c r="V8" s="6">
        <f t="shared" si="4"/>
        <v>13814</v>
      </c>
      <c r="W8" s="6">
        <f t="shared" si="4"/>
        <v>580</v>
      </c>
      <c r="X8" s="6">
        <f t="shared" si="4"/>
        <v>417</v>
      </c>
      <c r="Y8" s="9">
        <f t="shared" si="4"/>
        <v>25</v>
      </c>
      <c r="Z8" s="6">
        <f t="shared" si="4"/>
        <v>494</v>
      </c>
      <c r="AA8" s="6">
        <f t="shared" si="4"/>
        <v>505</v>
      </c>
      <c r="AB8" s="6">
        <f t="shared" si="4"/>
        <v>597</v>
      </c>
      <c r="AC8" s="6">
        <f t="shared" si="4"/>
        <v>530</v>
      </c>
      <c r="AD8" s="6">
        <f t="shared" si="4"/>
        <v>516</v>
      </c>
      <c r="AE8" s="6">
        <f t="shared" si="4"/>
        <v>652</v>
      </c>
      <c r="AF8" s="8">
        <f t="shared" si="4"/>
        <v>511</v>
      </c>
    </row>
    <row r="9" spans="1:32" ht="19.5" customHeight="1" x14ac:dyDescent="0.25">
      <c r="A9" s="33" t="s">
        <v>30</v>
      </c>
      <c r="B9" s="16">
        <f>B4+B5</f>
        <v>510</v>
      </c>
      <c r="C9" s="29">
        <f>B9/B6</f>
        <v>0.51153460381143434</v>
      </c>
      <c r="D9" s="16">
        <f>D4+D5</f>
        <v>551</v>
      </c>
      <c r="E9" s="30">
        <f>B9/D9</f>
        <v>0.925589836660617</v>
      </c>
      <c r="F9" s="16">
        <f t="shared" ref="F9:AF9" si="5">F4+F5</f>
        <v>789</v>
      </c>
      <c r="G9" s="16">
        <f t="shared" si="5"/>
        <v>812</v>
      </c>
      <c r="H9" s="16">
        <f t="shared" si="5"/>
        <v>1385</v>
      </c>
      <c r="I9" s="15">
        <f t="shared" si="5"/>
        <v>2986</v>
      </c>
      <c r="J9" s="16">
        <f t="shared" si="5"/>
        <v>755</v>
      </c>
      <c r="K9" s="16">
        <f t="shared" si="5"/>
        <v>24</v>
      </c>
      <c r="L9" s="16">
        <f t="shared" si="5"/>
        <v>7</v>
      </c>
      <c r="M9" s="15">
        <f t="shared" si="5"/>
        <v>3</v>
      </c>
      <c r="N9" s="43">
        <f t="shared" si="5"/>
        <v>795</v>
      </c>
      <c r="O9" s="43">
        <f t="shared" si="5"/>
        <v>7</v>
      </c>
      <c r="P9" s="43">
        <f t="shared" si="5"/>
        <v>7</v>
      </c>
      <c r="Q9" s="44">
        <f t="shared" si="5"/>
        <v>3</v>
      </c>
      <c r="R9" s="43">
        <f t="shared" si="5"/>
        <v>1332</v>
      </c>
      <c r="S9" s="43">
        <f t="shared" si="5"/>
        <v>17</v>
      </c>
      <c r="T9" s="43">
        <f t="shared" si="5"/>
        <v>31</v>
      </c>
      <c r="U9" s="44">
        <f t="shared" si="5"/>
        <v>5</v>
      </c>
      <c r="V9" s="16">
        <f t="shared" si="5"/>
        <v>2882</v>
      </c>
      <c r="W9" s="16">
        <f t="shared" si="5"/>
        <v>48</v>
      </c>
      <c r="X9" s="16">
        <f t="shared" si="5"/>
        <v>45</v>
      </c>
      <c r="Y9" s="15">
        <f t="shared" si="5"/>
        <v>11</v>
      </c>
      <c r="Z9" s="16">
        <f t="shared" si="5"/>
        <v>57</v>
      </c>
      <c r="AA9" s="16">
        <f t="shared" si="5"/>
        <v>60</v>
      </c>
      <c r="AB9" s="16">
        <f t="shared" si="5"/>
        <v>59</v>
      </c>
      <c r="AC9" s="16">
        <f t="shared" si="5"/>
        <v>65</v>
      </c>
      <c r="AD9" s="16">
        <f t="shared" si="5"/>
        <v>65</v>
      </c>
      <c r="AE9" s="16">
        <f t="shared" si="5"/>
        <v>81</v>
      </c>
      <c r="AF9" s="15">
        <f t="shared" si="5"/>
        <v>67</v>
      </c>
    </row>
  </sheetData>
  <printOptions gridLines="1"/>
  <pageMargins left="0.25" right="0.25" top="0.75" bottom="0.75" header="0.3" footer="0.3"/>
  <pageSetup paperSize="5" fitToWidth="2" orientation="landscape" r:id="rId1"/>
  <colBreaks count="2" manualBreakCount="2">
    <brk id="12" max="1048575" man="1"/>
    <brk id="13" max="1048575" man="1"/>
  </colBreaks>
  <ignoredErrors>
    <ignoredError sqref="C8:C9 E6:E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definition &amp; dose requirements</vt:lpstr>
      <vt:lpstr>Data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Halverson, Karen</dc:creator>
  <cp:lastModifiedBy>Halverson, Karen</cp:lastModifiedBy>
  <cp:lastPrinted>2019-04-30T13:03:42Z</cp:lastPrinted>
  <dcterms:created xsi:type="dcterms:W3CDTF">2018-05-02T15:43:42Z</dcterms:created>
  <dcterms:modified xsi:type="dcterms:W3CDTF">2019-05-01T17:40:40Z</dcterms:modified>
  <cp:contentStatus/>
</cp:coreProperties>
</file>